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440" windowHeight="8010"/>
  </bookViews>
  <sheets>
    <sheet name="Příloha č. 9" sheetId="1" r:id="rId1"/>
    <sheet name="Příloha č. 10" sheetId="2" r:id="rId2"/>
    <sheet name="Příloha č. 11" sheetId="3" r:id="rId3"/>
  </sheets>
  <calcPr calcId="145621"/>
</workbook>
</file>

<file path=xl/calcChain.xml><?xml version="1.0" encoding="utf-8"?>
<calcChain xmlns="http://schemas.openxmlformats.org/spreadsheetml/2006/main">
  <c r="B75" i="3" l="1"/>
  <c r="B74" i="3"/>
  <c r="B69" i="3"/>
  <c r="B68" i="3"/>
  <c r="D13" i="2"/>
  <c r="B13" i="2"/>
  <c r="F12" i="2"/>
  <c r="F11" i="2"/>
  <c r="B67" i="3" s="1"/>
  <c r="F12" i="1"/>
  <c r="F13" i="1"/>
  <c r="F11" i="1"/>
  <c r="D14" i="1"/>
  <c r="B43" i="3" s="1"/>
  <c r="B14" i="1"/>
  <c r="B42" i="3" s="1"/>
  <c r="B44" i="3" l="1"/>
  <c r="B45" i="3" s="1"/>
  <c r="B46" i="3" s="1"/>
  <c r="B70" i="3"/>
  <c r="B71" i="3" s="1"/>
  <c r="F14" i="2"/>
  <c r="F15" i="1"/>
  <c r="F16" i="1" s="1"/>
  <c r="F17" i="1" s="1"/>
  <c r="F15" i="2" l="1"/>
  <c r="B73" i="3"/>
  <c r="B60" i="3"/>
  <c r="B61" i="3" s="1"/>
  <c r="B62" i="3" s="1"/>
  <c r="B63" i="3" s="1"/>
  <c r="B54" i="3"/>
  <c r="B55" i="3" s="1"/>
  <c r="B56" i="3" s="1"/>
  <c r="B57" i="3" s="1"/>
  <c r="F16" i="2"/>
  <c r="B78" i="3" l="1"/>
  <c r="B82" i="3" s="1"/>
  <c r="B83" i="3" s="1"/>
  <c r="B84" i="3" s="1"/>
  <c r="B85" i="3" s="1"/>
  <c r="B76" i="3"/>
  <c r="B77" i="3" s="1"/>
  <c r="B79" i="3" s="1"/>
  <c r="B87" i="3" l="1"/>
</calcChain>
</file>

<file path=xl/sharedStrings.xml><?xml version="1.0" encoding="utf-8"?>
<sst xmlns="http://schemas.openxmlformats.org/spreadsheetml/2006/main" count="133" uniqueCount="97">
  <si>
    <t>ZAJIŠTĚNÍ DIETNÍHO STRAVOVÁNÍ PACIENTŮ NEMOCNICE STRAKONICE, a.s.</t>
  </si>
  <si>
    <t>Dietní pacientská strava</t>
  </si>
  <si>
    <t>Snídaně + obědy + teplé večeře PO, Út, Čt, Pá a studené večeře St, So, Ne</t>
  </si>
  <si>
    <t>Rozklad kalkulace jednotkové ceny dietní pacientské stravy jednoho ošetřovacího dne na jednotlivá jídla</t>
  </si>
  <si>
    <t>Náklady na potraviny</t>
  </si>
  <si>
    <t>Kč bez DPH</t>
  </si>
  <si>
    <r>
      <rPr>
        <b/>
        <sz val="11"/>
        <color theme="1"/>
        <rFont val="Calibri"/>
        <family val="2"/>
        <charset val="238"/>
        <scheme val="minor"/>
      </rPr>
      <t>Režijní náklady</t>
    </r>
    <r>
      <rPr>
        <sz val="11"/>
        <color theme="1"/>
        <rFont val="Calibri"/>
        <family val="2"/>
        <charset val="238"/>
        <scheme val="minor"/>
      </rPr>
      <t>: Ostatní náklady + náklady na vnitřní dopravu (rozvoz dietní pacient.stravy)</t>
    </r>
  </si>
  <si>
    <t>Celkem:</t>
  </si>
  <si>
    <t>Nabídková cena celodenní dietní pacientské stravy</t>
  </si>
  <si>
    <t>Snídaně                                 (+ dopolední svačina)</t>
  </si>
  <si>
    <t>Oběd                     (+ odpolední svačina)</t>
  </si>
  <si>
    <t>Večeře                  (+2.večeře)</t>
  </si>
  <si>
    <t>CELKOVÁ CENA:</t>
  </si>
  <si>
    <t>Kč DPH 15 %</t>
  </si>
  <si>
    <t>Kč s DPH</t>
  </si>
  <si>
    <t>Nabídková cena obsahuje veškeré náklady nezbytné k realizaci předmětu smlouvy a zisk uchazeče.</t>
  </si>
  <si>
    <t>V</t>
  </si>
  <si>
    <t>dne:</t>
  </si>
  <si>
    <t>Uchazeč:</t>
  </si>
  <si>
    <t>strana 1 (celkem 1)</t>
  </si>
  <si>
    <t>ZAJIŠTĚNÍ DIETNÍHO STRAVOVÁNÍ ZAMĚSTNANCŮ NEMOCNICE STRAKONICE, a.s.</t>
  </si>
  <si>
    <t>Nabídková cena obědu pro zaměstnance</t>
  </si>
  <si>
    <t>Obědy pro zaměstnance</t>
  </si>
  <si>
    <t>Rozklad kalkulace jednotkové ceny obědu pro zaměstnance na jednotlivá jídla</t>
  </si>
  <si>
    <t>Polévka + hlavní jídlo</t>
  </si>
  <si>
    <t>Polévka</t>
  </si>
  <si>
    <t>Hlavní jídlo</t>
  </si>
  <si>
    <t>Kč DPH 21 %</t>
  </si>
  <si>
    <t>Strana 1 (celkem 1)</t>
  </si>
  <si>
    <t>A) Nabídka na komplexní stravovací služby pro pacienty</t>
  </si>
  <si>
    <t>Cena celodenního jídla pro hospitalizované pacienty za jeden stravovací den:</t>
  </si>
  <si>
    <t>náklady na potraviny</t>
  </si>
  <si>
    <t>režijní náklady</t>
  </si>
  <si>
    <t>21 % DPH</t>
  </si>
  <si>
    <t>snídaně vč. dopolední přesnídávky činí</t>
  </si>
  <si>
    <t>oběda vč. polévky činí</t>
  </si>
  <si>
    <t>večeře činí</t>
  </si>
  <si>
    <t>2.večeře (pouze speciální diety) činí</t>
  </si>
  <si>
    <t>přídavek k dietám činí</t>
  </si>
  <si>
    <t>cena bez DPH</t>
  </si>
  <si>
    <t>cena vč. DPH</t>
  </si>
  <si>
    <t>cena vč.DPH</t>
  </si>
  <si>
    <t>B) Nabídka na stravovací služby pro zaměstnance a ostatní strávníky</t>
  </si>
  <si>
    <t>Cena hlavního jdla (bez polévky) pro zaměstnance</t>
  </si>
  <si>
    <t>Cena bez DPH</t>
  </si>
  <si>
    <t>Cena vč. DPH</t>
  </si>
  <si>
    <t>15 % DPH</t>
  </si>
  <si>
    <t>Z toho jednotková cena s DPH</t>
  </si>
  <si>
    <t>Jednotková cena bez DPH</t>
  </si>
  <si>
    <t>sazba DPH 15 %</t>
  </si>
  <si>
    <t>celková nabídková cena za kompletní výše uvedenou stravu pro 314 pacientů za 12 měsíců</t>
  </si>
  <si>
    <t>Cena polévky pro zaměstnance bez DPH</t>
  </si>
  <si>
    <t>cena polévky pro zaměstnance s DPH</t>
  </si>
  <si>
    <t>Cena hlavního jídla (bez polévky) pro zaměstnance s DPH</t>
  </si>
  <si>
    <t>Cena hlavního jídla s polévkou s DPH</t>
  </si>
  <si>
    <t>Cena hlavního jídla s polévkou bez DPH</t>
  </si>
  <si>
    <t>Cena obědu vč.polévky pro zaměstnance (236 zaměstnanců) za 48 měsíců (236*1460*cena hlavního jídla s polévkou bez DPH)</t>
  </si>
  <si>
    <t>Sazba DPH 21 %</t>
  </si>
  <si>
    <t>celková nabídková cena za stravu pro 314 pacientů za 48 měsíců včetně DPH</t>
  </si>
  <si>
    <t>Celková nabídková cena za komplexní stravovací služby pro pacienty za 48 měsíců a celková nabídková cena na stravovací služby pro zaměstnance a ostatní strávníky za 48 měsíců bez DPH</t>
  </si>
  <si>
    <t>Nemocnice Strakonice, a.s. má kapacitu 314 lůžek a 540 zaměstnanců.</t>
  </si>
  <si>
    <t>dne</t>
  </si>
  <si>
    <t>podpis oprávněné osoby za uchazeče a razítko</t>
  </si>
  <si>
    <t>Pozn.: (při podání nabídky lze odstranit):</t>
  </si>
  <si>
    <t>Prohlášení uchazeče o předmětnou veřejnou zakázku</t>
  </si>
  <si>
    <t>Prohlašujeme, že jsme se před podáním nabídky podrobně seznámili se všemi zadávacími podmínkami, že jsme těmto podmínkám porozuměli, že je v plném rozsahu a bez výhrad přijímáme, že jsme neshledali důvod k podání námitek proti zadávacím podmínkám, že jsme nabídku zpracovali zcela v souladu s těmito podmínkami.</t>
  </si>
  <si>
    <t>Krycí list nabídky musí být ze strany uchazeče o zakázku podepsán statutárním orgánem nebo osobou k tomu statutárním orgánem zmocněnou v souladu se způsobem jednání jménem uchazeče o zakázku, originál či úředně ověřená kopie zmocnění musí být v takovém případě součástí nabídky.</t>
  </si>
  <si>
    <t>Cena kompletního celodenního jídla pro všechny hospitalizované pacienty (314 lůžek) za 12 měsíců (314*365*cena jednotlivého jídla bez DPH)</t>
  </si>
  <si>
    <t>Cena kompletního celodenního jídla pro všechny hospitalizované pacienty (314 lůžek) za 48 měsíců (314*1460*cena jednotlivého jídla bez DPH)</t>
  </si>
  <si>
    <t>Celková nabídková cena za stravu pro 236 zaměstnanců za 48 měsíců s DPH</t>
  </si>
  <si>
    <t>KRYCÍ LIST NABÍDKY na veřejnou zakázku</t>
  </si>
  <si>
    <t>Veřejná zakázka na službu zadaná v otevřeném řízení dle § 27 zákona č. 137/2006 Sb., o veřejných zakázkách, ve znění pozdějších předpisů</t>
  </si>
  <si>
    <t>Název: Zajištění stravovacích služeb pro pacienty, zaměstnance a ostatní strávníky Nemocnice Strakonice, a.s.</t>
  </si>
  <si>
    <t>Základní identifikační údaje</t>
  </si>
  <si>
    <t>Zadavatel</t>
  </si>
  <si>
    <t>Název</t>
  </si>
  <si>
    <t>Sídlo</t>
  </si>
  <si>
    <t>IČ</t>
  </si>
  <si>
    <t>IČ/DIČ</t>
  </si>
  <si>
    <t>Osoba oprávněná jednat za zadavatele</t>
  </si>
  <si>
    <t>Kontaktní osoba</t>
  </si>
  <si>
    <t>Tel/fax</t>
  </si>
  <si>
    <t>E-mail</t>
  </si>
  <si>
    <t>Uchazeč</t>
  </si>
  <si>
    <t>Sídlo/místo podnikání</t>
  </si>
  <si>
    <t>DIČ</t>
  </si>
  <si>
    <t>Spisová značka v obchodním rejstříku</t>
  </si>
  <si>
    <t>Osoba oprávněná jednat za uchazeče</t>
  </si>
  <si>
    <t>Kontaktní osoba (adresa)</t>
  </si>
  <si>
    <t>Nemocnice Strakonice, a.s.</t>
  </si>
  <si>
    <t>Radomyšlská 336, 386 29 Strakonice I</t>
  </si>
  <si>
    <t>26095181 / CZ26095181</t>
  </si>
  <si>
    <t>technicke@nemocnice-st.cz</t>
  </si>
  <si>
    <t>Uchazeč prohlašuje, že nabídková cena obsahuje veškeré nutné náklady k řádné a včasné realizaci předmětu veřejné zakázky a že se jedná o cenu nejvýše přípustnou pro plnění daného předmětu veřejné zakázky. Uchazeč dále prohlašuje, že nabídková cena je uvedena v české měně jako cena nejvýše přípustná, a to v členění na cenu bez DPH za jednu položku, cenu za všechny položky - tj. celkem bez DPH, výši DPH a cenu celkem včetně DPH. Nabídková cena obsahuje veškeré nutné náklady k realizaci předmětu veřejné zakázky včetně nákladů souvisejících (jako např. vedlejší náklady, poplatky, pojištění, dopravu apod.). Uchazeč na závěr prohlašuje, že nabídková cena obsahuje i předpokládaný vývoj cen v daném oboru včetně předpokládaného vývoje kurzu české měny k zahraničním měnám až do doby dokončení předmětné zakázky. Uchazeč zásadně nepřipouští navýšení své nabídkové ceny a prohlašuje, že se nebude domáhat jejího zvýšení kromě důvodů v souvislosti se změnou daňových právních předpisů týkajících se DPH, a to nejvýše o částku odpovídající této legislativní změně. Změnu ceny bude uchazeč povinen písemně oznámit zadavateli a důvod změny doložit. Nově určená cena bude předmětem dodatku smlouvy.</t>
  </si>
  <si>
    <r>
      <t xml:space="preserve">Jako přílohy krycího listu přiloží uchazeč ke Krycímu listu přílohu č. 9 a 10 k zadávací dokumentaci. </t>
    </r>
    <r>
      <rPr>
        <b/>
        <sz val="11"/>
        <color theme="1"/>
        <rFont val="Calibri"/>
        <family val="2"/>
        <charset val="238"/>
        <scheme val="minor"/>
      </rPr>
      <t>Uchazeč vyplní pouze vyplněná políčka v příloze č. 9, 10 a 11.</t>
    </r>
  </si>
  <si>
    <t>MUDr. Bc. Tomáš Fiala, MBA, předseda představenstva, Ing. Luboš Kvapil, místopředseda představenstva</t>
  </si>
  <si>
    <t xml:space="preserve">Ing. Karel Matas, vedoucí oddělení technického provozu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</si>
</sst>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 indent="1"/>
    </xf>
    <xf numFmtId="0" fontId="0" fillId="0" borderId="1" xfId="0" applyFill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 inden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wrapText="1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vertical="center" wrapText="1" indent="1"/>
    </xf>
    <xf numFmtId="0" fontId="0" fillId="0" borderId="1" xfId="0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2" xfId="0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indent="1"/>
    </xf>
    <xf numFmtId="0" fontId="1" fillId="0" borderId="1" xfId="0" applyFont="1" applyBorder="1" applyAlignment="1">
      <alignment horizontal="left" indent="1"/>
    </xf>
    <xf numFmtId="0" fontId="1" fillId="0" borderId="0" xfId="0" applyFont="1" applyAlignment="1"/>
    <xf numFmtId="0" fontId="0" fillId="0" borderId="1" xfId="0" applyBorder="1" applyAlignment="1">
      <alignment horizontal="left" wrapText="1" indent="1"/>
    </xf>
    <xf numFmtId="4" fontId="3" fillId="0" borderId="1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left" wrapText="1" indent="1"/>
    </xf>
    <xf numFmtId="164" fontId="7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2" xfId="0" applyFont="1" applyBorder="1" applyAlignment="1">
      <alignment horizontal="left" indent="1"/>
    </xf>
    <xf numFmtId="4" fontId="0" fillId="0" borderId="2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left" vertical="justify"/>
    </xf>
    <xf numFmtId="0" fontId="0" fillId="2" borderId="1" xfId="0" applyFill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right" vertical="center" indent="1"/>
    </xf>
    <xf numFmtId="0" fontId="1" fillId="0" borderId="1" xfId="0" applyFont="1" applyBorder="1" applyAlignment="1">
      <alignment horizontal="right" vertical="center" inden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 indent="1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 wrapText="1" indent="1"/>
    </xf>
    <xf numFmtId="0" fontId="3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vertical="center" wrapText="1" indent="1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" fillId="0" borderId="6" xfId="0" applyFont="1" applyBorder="1" applyAlignment="1">
      <alignment horizontal="left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left" inden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B11" sqref="B11"/>
    </sheetView>
  </sheetViews>
  <sheetFormatPr defaultRowHeight="15" x14ac:dyDescent="0.25"/>
  <cols>
    <col min="1" max="1" width="15.42578125" customWidth="1"/>
    <col min="2" max="5" width="12.7109375" customWidth="1"/>
    <col min="6" max="7" width="11.7109375" customWidth="1"/>
  </cols>
  <sheetData>
    <row r="1" spans="1:7" x14ac:dyDescent="0.25">
      <c r="A1" s="53" t="s">
        <v>0</v>
      </c>
      <c r="B1" s="53"/>
      <c r="C1" s="53"/>
      <c r="D1" s="53"/>
      <c r="E1" s="53"/>
      <c r="F1" s="53"/>
      <c r="G1" s="53"/>
    </row>
    <row r="2" spans="1:7" x14ac:dyDescent="0.25">
      <c r="A2" s="53"/>
      <c r="B2" s="53"/>
      <c r="C2" s="53"/>
      <c r="D2" s="53"/>
      <c r="E2" s="53"/>
      <c r="F2" s="53"/>
      <c r="G2" s="53"/>
    </row>
    <row r="3" spans="1:7" x14ac:dyDescent="0.25">
      <c r="A3" s="54"/>
      <c r="B3" s="54"/>
      <c r="C3" s="54"/>
      <c r="D3" s="54"/>
      <c r="E3" s="54"/>
      <c r="F3" s="54"/>
      <c r="G3" s="54"/>
    </row>
    <row r="5" spans="1:7" x14ac:dyDescent="0.25">
      <c r="A5" s="53" t="s">
        <v>8</v>
      </c>
      <c r="B5" s="53"/>
      <c r="C5" s="53"/>
      <c r="D5" s="53"/>
      <c r="E5" s="53"/>
      <c r="F5" s="53"/>
      <c r="G5" s="53"/>
    </row>
    <row r="6" spans="1:7" x14ac:dyDescent="0.25">
      <c r="A6" s="54"/>
      <c r="B6" s="54"/>
      <c r="C6" s="54"/>
      <c r="D6" s="54"/>
      <c r="E6" s="54"/>
      <c r="F6" s="54"/>
      <c r="G6" s="54"/>
    </row>
    <row r="8" spans="1:7" ht="18" customHeight="1" x14ac:dyDescent="0.25">
      <c r="A8" s="60" t="s">
        <v>1</v>
      </c>
      <c r="B8" s="60"/>
      <c r="C8" s="62" t="s">
        <v>3</v>
      </c>
      <c r="D8" s="62"/>
      <c r="E8" s="62"/>
      <c r="F8" s="62"/>
      <c r="G8" s="62"/>
    </row>
    <row r="9" spans="1:7" ht="18" customHeight="1" thickBot="1" x14ac:dyDescent="0.3">
      <c r="A9" s="61"/>
      <c r="B9" s="61"/>
      <c r="C9" s="63"/>
      <c r="D9" s="63"/>
      <c r="E9" s="63"/>
      <c r="F9" s="63"/>
      <c r="G9" s="63"/>
    </row>
    <row r="10" spans="1:7" ht="78" customHeight="1" thickTop="1" x14ac:dyDescent="0.25">
      <c r="A10" s="5" t="s">
        <v>2</v>
      </c>
      <c r="B10" s="57" t="s">
        <v>4</v>
      </c>
      <c r="C10" s="57"/>
      <c r="D10" s="58" t="s">
        <v>6</v>
      </c>
      <c r="E10" s="58"/>
      <c r="F10" s="59" t="s">
        <v>7</v>
      </c>
      <c r="G10" s="57"/>
    </row>
    <row r="11" spans="1:7" ht="45" customHeight="1" x14ac:dyDescent="0.25">
      <c r="A11" s="2" t="s">
        <v>9</v>
      </c>
      <c r="B11" s="14">
        <v>0</v>
      </c>
      <c r="C11" s="4" t="s">
        <v>5</v>
      </c>
      <c r="D11" s="14">
        <v>0</v>
      </c>
      <c r="E11" s="4" t="s">
        <v>5</v>
      </c>
      <c r="F11" s="12">
        <f>B11+D11</f>
        <v>0</v>
      </c>
      <c r="G11" s="4" t="s">
        <v>5</v>
      </c>
    </row>
    <row r="12" spans="1:7" ht="45" customHeight="1" x14ac:dyDescent="0.25">
      <c r="A12" s="2" t="s">
        <v>10</v>
      </c>
      <c r="B12" s="14">
        <v>0</v>
      </c>
      <c r="C12" s="4" t="s">
        <v>5</v>
      </c>
      <c r="D12" s="14">
        <v>0</v>
      </c>
      <c r="E12" s="4" t="s">
        <v>5</v>
      </c>
      <c r="F12" s="12">
        <f t="shared" ref="F12:F13" si="0">B12+D12</f>
        <v>0</v>
      </c>
      <c r="G12" s="4" t="s">
        <v>5</v>
      </c>
    </row>
    <row r="13" spans="1:7" ht="45" customHeight="1" x14ac:dyDescent="0.25">
      <c r="A13" s="2" t="s">
        <v>11</v>
      </c>
      <c r="B13" s="14">
        <v>0</v>
      </c>
      <c r="C13" s="4" t="s">
        <v>5</v>
      </c>
      <c r="D13" s="14">
        <v>0</v>
      </c>
      <c r="E13" s="4" t="s">
        <v>5</v>
      </c>
      <c r="F13" s="12">
        <f t="shared" si="0"/>
        <v>0</v>
      </c>
      <c r="G13" s="4" t="s">
        <v>5</v>
      </c>
    </row>
    <row r="14" spans="1:7" ht="19.5" customHeight="1" x14ac:dyDescent="0.25">
      <c r="A14" s="8"/>
      <c r="B14" s="15">
        <f>SUM(B11:B13)</f>
        <v>0</v>
      </c>
      <c r="C14" s="16"/>
      <c r="D14" s="15">
        <f>SUM(D11:D13)</f>
        <v>0</v>
      </c>
      <c r="E14" s="6"/>
      <c r="F14" s="12"/>
      <c r="G14" s="7"/>
    </row>
    <row r="15" spans="1:7" ht="19.5" customHeight="1" x14ac:dyDescent="0.25">
      <c r="A15" s="55" t="s">
        <v>12</v>
      </c>
      <c r="B15" s="56"/>
      <c r="C15" s="56"/>
      <c r="D15" s="56"/>
      <c r="E15" s="56"/>
      <c r="F15" s="12">
        <f>SUM(F11:F13)</f>
        <v>0</v>
      </c>
      <c r="G15" s="9" t="s">
        <v>5</v>
      </c>
    </row>
    <row r="16" spans="1:7" ht="19.5" customHeight="1" x14ac:dyDescent="0.25">
      <c r="A16" s="56"/>
      <c r="B16" s="56"/>
      <c r="C16" s="56"/>
      <c r="D16" s="56"/>
      <c r="E16" s="56"/>
      <c r="F16" s="12">
        <f>F15*0.15</f>
        <v>0</v>
      </c>
      <c r="G16" s="9" t="s">
        <v>13</v>
      </c>
    </row>
    <row r="17" spans="1:7" ht="19.5" customHeight="1" x14ac:dyDescent="0.25">
      <c r="A17" s="56"/>
      <c r="B17" s="56"/>
      <c r="C17" s="56"/>
      <c r="D17" s="56"/>
      <c r="E17" s="56"/>
      <c r="F17" s="12">
        <f>SUM(F15:F16)</f>
        <v>0</v>
      </c>
      <c r="G17" s="9" t="s">
        <v>14</v>
      </c>
    </row>
    <row r="19" spans="1:7" x14ac:dyDescent="0.25">
      <c r="A19" t="s">
        <v>15</v>
      </c>
    </row>
    <row r="21" spans="1:7" x14ac:dyDescent="0.25">
      <c r="A21" t="s">
        <v>16</v>
      </c>
      <c r="B21" t="s">
        <v>17</v>
      </c>
    </row>
    <row r="23" spans="1:7" x14ac:dyDescent="0.25">
      <c r="A23" t="s">
        <v>18</v>
      </c>
    </row>
    <row r="38" spans="3:3" x14ac:dyDescent="0.25">
      <c r="C38" t="s">
        <v>19</v>
      </c>
    </row>
  </sheetData>
  <mergeCells count="8">
    <mergeCell ref="A1:G3"/>
    <mergeCell ref="A5:G6"/>
    <mergeCell ref="A15:E17"/>
    <mergeCell ref="B10:C10"/>
    <mergeCell ref="D10:E10"/>
    <mergeCell ref="F10:G10"/>
    <mergeCell ref="A8:B9"/>
    <mergeCell ref="C8:G9"/>
  </mergeCells>
  <printOptions horizontalCentered="1"/>
  <pageMargins left="0.31496062992125984" right="0.31496062992125984" top="0.78740157480314965" bottom="0.78740157480314965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4" workbookViewId="0">
      <selection activeCell="B11" sqref="B11"/>
    </sheetView>
  </sheetViews>
  <sheetFormatPr defaultRowHeight="15" x14ac:dyDescent="0.25"/>
  <cols>
    <col min="1" max="1" width="15.42578125" customWidth="1"/>
    <col min="2" max="2" width="12.7109375" customWidth="1"/>
    <col min="3" max="3" width="12.140625" customWidth="1"/>
    <col min="4" max="5" width="12.7109375" customWidth="1"/>
    <col min="6" max="6" width="11.7109375" customWidth="1"/>
    <col min="7" max="7" width="11.5703125" customWidth="1"/>
  </cols>
  <sheetData>
    <row r="1" spans="1:7" x14ac:dyDescent="0.25">
      <c r="A1" s="64" t="s">
        <v>20</v>
      </c>
      <c r="B1" s="64"/>
      <c r="C1" s="64"/>
      <c r="D1" s="64"/>
      <c r="E1" s="64"/>
      <c r="F1" s="64"/>
      <c r="G1" s="64"/>
    </row>
    <row r="2" spans="1:7" x14ac:dyDescent="0.25">
      <c r="A2" s="64"/>
      <c r="B2" s="64"/>
      <c r="C2" s="64"/>
      <c r="D2" s="64"/>
      <c r="E2" s="64"/>
      <c r="F2" s="64"/>
      <c r="G2" s="64"/>
    </row>
    <row r="3" spans="1:7" x14ac:dyDescent="0.25">
      <c r="A3" s="65"/>
      <c r="B3" s="65"/>
      <c r="C3" s="65"/>
      <c r="D3" s="65"/>
      <c r="E3" s="65"/>
      <c r="F3" s="65"/>
      <c r="G3" s="65"/>
    </row>
    <row r="5" spans="1:7" x14ac:dyDescent="0.25">
      <c r="A5" s="53" t="s">
        <v>21</v>
      </c>
      <c r="B5" s="53"/>
      <c r="C5" s="53"/>
      <c r="D5" s="53"/>
      <c r="E5" s="53"/>
      <c r="F5" s="53"/>
      <c r="G5" s="53"/>
    </row>
    <row r="6" spans="1:7" x14ac:dyDescent="0.25">
      <c r="A6" s="54"/>
      <c r="B6" s="54"/>
      <c r="C6" s="54"/>
      <c r="D6" s="54"/>
      <c r="E6" s="54"/>
      <c r="F6" s="54"/>
      <c r="G6" s="54"/>
    </row>
    <row r="8" spans="1:7" ht="21" customHeight="1" x14ac:dyDescent="0.25">
      <c r="A8" s="60" t="s">
        <v>22</v>
      </c>
      <c r="B8" s="60"/>
      <c r="C8" s="62" t="s">
        <v>23</v>
      </c>
      <c r="D8" s="62"/>
      <c r="E8" s="62"/>
      <c r="F8" s="62"/>
      <c r="G8" s="62"/>
    </row>
    <row r="9" spans="1:7" ht="21" customHeight="1" thickBot="1" x14ac:dyDescent="0.3">
      <c r="A9" s="61"/>
      <c r="B9" s="61"/>
      <c r="C9" s="63"/>
      <c r="D9" s="63"/>
      <c r="E9" s="63"/>
      <c r="F9" s="63"/>
      <c r="G9" s="63"/>
    </row>
    <row r="10" spans="1:7" ht="60" customHeight="1" thickTop="1" x14ac:dyDescent="0.25">
      <c r="A10" s="5" t="s">
        <v>24</v>
      </c>
      <c r="B10" s="57" t="s">
        <v>4</v>
      </c>
      <c r="C10" s="57"/>
      <c r="D10" s="58" t="s">
        <v>6</v>
      </c>
      <c r="E10" s="58"/>
      <c r="F10" s="59" t="s">
        <v>7</v>
      </c>
      <c r="G10" s="57"/>
    </row>
    <row r="11" spans="1:7" ht="36" customHeight="1" x14ac:dyDescent="0.25">
      <c r="A11" s="2" t="s">
        <v>25</v>
      </c>
      <c r="B11" s="14">
        <v>0</v>
      </c>
      <c r="C11" s="4" t="s">
        <v>5</v>
      </c>
      <c r="D11" s="14">
        <v>0</v>
      </c>
      <c r="E11" s="4" t="s">
        <v>5</v>
      </c>
      <c r="F11" s="12">
        <f>B11+D11</f>
        <v>0</v>
      </c>
      <c r="G11" s="4" t="s">
        <v>5</v>
      </c>
    </row>
    <row r="12" spans="1:7" ht="36" customHeight="1" x14ac:dyDescent="0.25">
      <c r="A12" s="2" t="s">
        <v>26</v>
      </c>
      <c r="B12" s="14">
        <v>0</v>
      </c>
      <c r="C12" s="4" t="s">
        <v>5</v>
      </c>
      <c r="D12" s="14">
        <v>0</v>
      </c>
      <c r="E12" s="4" t="s">
        <v>5</v>
      </c>
      <c r="F12" s="12">
        <f t="shared" ref="F12" si="0">B12+D12</f>
        <v>0</v>
      </c>
      <c r="G12" s="4" t="s">
        <v>5</v>
      </c>
    </row>
    <row r="13" spans="1:7" ht="36" customHeight="1" x14ac:dyDescent="0.25">
      <c r="A13" s="8"/>
      <c r="B13" s="15">
        <f>SUM(B11:B12)</f>
        <v>0</v>
      </c>
      <c r="C13" s="16"/>
      <c r="D13" s="15">
        <f>SUM(D11:D12)</f>
        <v>0</v>
      </c>
      <c r="E13" s="6"/>
      <c r="F13" s="12"/>
      <c r="G13" s="7"/>
    </row>
    <row r="14" spans="1:7" ht="24.95" customHeight="1" x14ac:dyDescent="0.25">
      <c r="A14" s="18" t="s">
        <v>12</v>
      </c>
      <c r="B14" s="17"/>
      <c r="C14" s="17"/>
      <c r="D14" s="17"/>
      <c r="E14" s="17"/>
      <c r="F14" s="12">
        <f>SUM(F11:F12)</f>
        <v>0</v>
      </c>
      <c r="G14" s="9" t="s">
        <v>5</v>
      </c>
    </row>
    <row r="15" spans="1:7" ht="24.95" customHeight="1" x14ac:dyDescent="0.25">
      <c r="A15" s="17"/>
      <c r="B15" s="17"/>
      <c r="C15" s="17"/>
      <c r="D15" s="17"/>
      <c r="E15" s="17"/>
      <c r="F15" s="12">
        <f>F14*0.21</f>
        <v>0</v>
      </c>
      <c r="G15" s="9" t="s">
        <v>27</v>
      </c>
    </row>
    <row r="16" spans="1:7" ht="24.95" customHeight="1" x14ac:dyDescent="0.25">
      <c r="A16" s="17"/>
      <c r="B16" s="17"/>
      <c r="C16" s="17"/>
      <c r="D16" s="17"/>
      <c r="E16" s="17"/>
      <c r="F16" s="12">
        <f>SUM(F14:F15)</f>
        <v>0</v>
      </c>
      <c r="G16" s="9" t="s">
        <v>14</v>
      </c>
    </row>
    <row r="18" spans="1:2" x14ac:dyDescent="0.25">
      <c r="A18" t="s">
        <v>15</v>
      </c>
    </row>
    <row r="20" spans="1:2" x14ac:dyDescent="0.25">
      <c r="A20" t="s">
        <v>16</v>
      </c>
      <c r="B20" t="s">
        <v>17</v>
      </c>
    </row>
    <row r="22" spans="1:2" x14ac:dyDescent="0.25">
      <c r="A22" t="s">
        <v>18</v>
      </c>
    </row>
    <row r="40" spans="3:3" x14ac:dyDescent="0.25">
      <c r="C40" t="s">
        <v>28</v>
      </c>
    </row>
  </sheetData>
  <mergeCells count="7">
    <mergeCell ref="A1:G3"/>
    <mergeCell ref="A5:G6"/>
    <mergeCell ref="A8:B9"/>
    <mergeCell ref="C8:G9"/>
    <mergeCell ref="B10:C10"/>
    <mergeCell ref="D10:E10"/>
    <mergeCell ref="F10:G10"/>
  </mergeCells>
  <printOptions horizontalCentered="1"/>
  <pageMargins left="0.31496062992125984" right="0.31496062992125984" top="0.78740157480314965" bottom="0.78740157480314965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topLeftCell="A15" workbookViewId="0">
      <selection activeCell="B12" sqref="B12"/>
    </sheetView>
  </sheetViews>
  <sheetFormatPr defaultRowHeight="15" x14ac:dyDescent="0.25"/>
  <cols>
    <col min="1" max="1" width="52.85546875" customWidth="1"/>
    <col min="2" max="2" width="37.85546875" customWidth="1"/>
  </cols>
  <sheetData>
    <row r="1" spans="1:2" ht="24.75" customHeight="1" x14ac:dyDescent="0.25">
      <c r="A1" s="67" t="s">
        <v>70</v>
      </c>
      <c r="B1" s="67"/>
    </row>
    <row r="2" spans="1:2" ht="35.25" customHeight="1" x14ac:dyDescent="0.25">
      <c r="A2" s="68" t="s">
        <v>71</v>
      </c>
      <c r="B2" s="69"/>
    </row>
    <row r="3" spans="1:2" x14ac:dyDescent="0.25">
      <c r="A3" s="50"/>
      <c r="B3" s="51"/>
    </row>
    <row r="4" spans="1:2" ht="35.25" customHeight="1" x14ac:dyDescent="0.25">
      <c r="A4" s="70" t="s">
        <v>72</v>
      </c>
      <c r="B4" s="70"/>
    </row>
    <row r="5" spans="1:2" ht="11.25" customHeight="1" x14ac:dyDescent="0.25">
      <c r="A5" s="48"/>
      <c r="B5" s="49"/>
    </row>
    <row r="6" spans="1:2" ht="22.5" customHeight="1" x14ac:dyDescent="0.25">
      <c r="A6" s="71" t="s">
        <v>73</v>
      </c>
      <c r="B6" s="71"/>
    </row>
    <row r="7" spans="1:2" ht="18" customHeight="1" x14ac:dyDescent="0.25">
      <c r="A7" s="31" t="s">
        <v>74</v>
      </c>
      <c r="B7" s="3"/>
    </row>
    <row r="8" spans="1:2" ht="18" customHeight="1" x14ac:dyDescent="0.25">
      <c r="A8" s="27" t="s">
        <v>75</v>
      </c>
      <c r="B8" s="3" t="s">
        <v>89</v>
      </c>
    </row>
    <row r="9" spans="1:2" ht="18" customHeight="1" x14ac:dyDescent="0.25">
      <c r="A9" s="27" t="s">
        <v>76</v>
      </c>
      <c r="B9" s="3" t="s">
        <v>90</v>
      </c>
    </row>
    <row r="10" spans="1:2" ht="18" customHeight="1" x14ac:dyDescent="0.25">
      <c r="A10" s="27" t="s">
        <v>78</v>
      </c>
      <c r="B10" s="3" t="s">
        <v>91</v>
      </c>
    </row>
    <row r="11" spans="1:2" ht="44.25" customHeight="1" x14ac:dyDescent="0.25">
      <c r="A11" s="27" t="s">
        <v>79</v>
      </c>
      <c r="B11" s="52" t="s">
        <v>95</v>
      </c>
    </row>
    <row r="12" spans="1:2" ht="31.5" customHeight="1" x14ac:dyDescent="0.25">
      <c r="A12" s="27" t="s">
        <v>80</v>
      </c>
      <c r="B12" s="52" t="s">
        <v>96</v>
      </c>
    </row>
    <row r="13" spans="1:2" ht="18" customHeight="1" x14ac:dyDescent="0.25">
      <c r="A13" s="27" t="s">
        <v>81</v>
      </c>
      <c r="B13" s="46">
        <v>383314157</v>
      </c>
    </row>
    <row r="14" spans="1:2" ht="18" customHeight="1" x14ac:dyDescent="0.25">
      <c r="A14" s="27" t="s">
        <v>82</v>
      </c>
      <c r="B14" s="3" t="s">
        <v>92</v>
      </c>
    </row>
    <row r="15" spans="1:2" ht="18" customHeight="1" x14ac:dyDescent="0.25">
      <c r="A15" s="27"/>
      <c r="B15" s="3"/>
    </row>
    <row r="16" spans="1:2" ht="18" customHeight="1" x14ac:dyDescent="0.25">
      <c r="A16" s="31" t="s">
        <v>83</v>
      </c>
      <c r="B16" s="47"/>
    </row>
    <row r="17" spans="1:2" ht="18" customHeight="1" x14ac:dyDescent="0.25">
      <c r="A17" s="27" t="s">
        <v>75</v>
      </c>
      <c r="B17" s="47"/>
    </row>
    <row r="18" spans="1:2" ht="18" customHeight="1" x14ac:dyDescent="0.25">
      <c r="A18" s="27" t="s">
        <v>84</v>
      </c>
      <c r="B18" s="47"/>
    </row>
    <row r="19" spans="1:2" ht="18" customHeight="1" x14ac:dyDescent="0.25">
      <c r="A19" s="27" t="s">
        <v>81</v>
      </c>
      <c r="B19" s="47"/>
    </row>
    <row r="20" spans="1:2" ht="18" customHeight="1" x14ac:dyDescent="0.25">
      <c r="A20" s="27" t="s">
        <v>82</v>
      </c>
      <c r="B20" s="47"/>
    </row>
    <row r="21" spans="1:2" ht="18" customHeight="1" x14ac:dyDescent="0.25">
      <c r="A21" s="27" t="s">
        <v>77</v>
      </c>
      <c r="B21" s="47"/>
    </row>
    <row r="22" spans="1:2" ht="18" customHeight="1" x14ac:dyDescent="0.25">
      <c r="A22" s="27" t="s">
        <v>85</v>
      </c>
      <c r="B22" s="47"/>
    </row>
    <row r="23" spans="1:2" ht="18" customHeight="1" x14ac:dyDescent="0.25">
      <c r="A23" s="27" t="s">
        <v>86</v>
      </c>
      <c r="B23" s="47"/>
    </row>
    <row r="24" spans="1:2" ht="18" customHeight="1" x14ac:dyDescent="0.25">
      <c r="A24" s="27" t="s">
        <v>87</v>
      </c>
      <c r="B24" s="47"/>
    </row>
    <row r="25" spans="1:2" ht="18" customHeight="1" x14ac:dyDescent="0.25">
      <c r="A25" s="27" t="s">
        <v>88</v>
      </c>
      <c r="B25" s="47"/>
    </row>
    <row r="27" spans="1:2" ht="197.25" customHeight="1" x14ac:dyDescent="0.25">
      <c r="A27" s="72" t="s">
        <v>93</v>
      </c>
      <c r="B27" s="72"/>
    </row>
    <row r="37" spans="1:10" x14ac:dyDescent="0.25">
      <c r="A37" s="80" t="s">
        <v>60</v>
      </c>
      <c r="B37" s="80"/>
    </row>
    <row r="39" spans="1:10" ht="18" customHeight="1" x14ac:dyDescent="0.25">
      <c r="A39" s="76" t="s">
        <v>29</v>
      </c>
      <c r="B39" s="77"/>
      <c r="C39" s="77"/>
      <c r="D39" s="77"/>
      <c r="E39" s="21"/>
      <c r="F39" s="21"/>
      <c r="G39" s="21"/>
      <c r="H39" s="21"/>
      <c r="I39" s="21"/>
      <c r="J39" s="21"/>
    </row>
    <row r="40" spans="1:10" ht="18" customHeight="1" x14ac:dyDescent="0.25"/>
    <row r="41" spans="1:10" ht="18" customHeight="1" x14ac:dyDescent="0.25">
      <c r="A41" s="73" t="s">
        <v>30</v>
      </c>
      <c r="B41" s="74"/>
      <c r="C41" s="19"/>
      <c r="D41" s="19"/>
      <c r="E41" s="21"/>
      <c r="F41" s="21"/>
      <c r="G41" s="21"/>
      <c r="H41" s="21"/>
      <c r="I41" s="21"/>
      <c r="J41" s="21"/>
    </row>
    <row r="42" spans="1:10" ht="18" customHeight="1" x14ac:dyDescent="0.25">
      <c r="A42" s="25" t="s">
        <v>31</v>
      </c>
      <c r="B42" s="12">
        <f>'Příloha č. 9'!B14</f>
        <v>0</v>
      </c>
    </row>
    <row r="43" spans="1:10" ht="18" customHeight="1" x14ac:dyDescent="0.25">
      <c r="A43" s="25" t="s">
        <v>32</v>
      </c>
      <c r="B43" s="12">
        <f>'Příloha č. 9'!D14</f>
        <v>0</v>
      </c>
    </row>
    <row r="44" spans="1:10" ht="18" customHeight="1" x14ac:dyDescent="0.25">
      <c r="A44" s="20" t="s">
        <v>48</v>
      </c>
      <c r="B44" s="12">
        <f>'Příloha č. 9'!B14+'Příloha č. 9'!D14</f>
        <v>0</v>
      </c>
    </row>
    <row r="45" spans="1:10" ht="18" customHeight="1" x14ac:dyDescent="0.25">
      <c r="A45" s="25" t="s">
        <v>46</v>
      </c>
      <c r="B45" s="12">
        <f>B44*0.15</f>
        <v>0</v>
      </c>
    </row>
    <row r="46" spans="1:10" ht="18" customHeight="1" x14ac:dyDescent="0.25">
      <c r="A46" s="26" t="s">
        <v>47</v>
      </c>
      <c r="B46" s="12">
        <f>SUM(B44:B45)</f>
        <v>0</v>
      </c>
    </row>
    <row r="47" spans="1:10" ht="18" customHeight="1" x14ac:dyDescent="0.25">
      <c r="A47" s="25" t="s">
        <v>34</v>
      </c>
      <c r="B47" s="14"/>
    </row>
    <row r="48" spans="1:10" ht="18" customHeight="1" x14ac:dyDescent="0.25">
      <c r="A48" s="25" t="s">
        <v>35</v>
      </c>
      <c r="B48" s="14"/>
    </row>
    <row r="49" spans="1:4" ht="18" customHeight="1" x14ac:dyDescent="0.25">
      <c r="A49" s="25" t="s">
        <v>36</v>
      </c>
      <c r="B49" s="14"/>
    </row>
    <row r="50" spans="1:4" ht="18" customHeight="1" x14ac:dyDescent="0.25">
      <c r="A50" s="25" t="s">
        <v>37</v>
      </c>
      <c r="B50" s="14"/>
    </row>
    <row r="51" spans="1:4" ht="18" customHeight="1" x14ac:dyDescent="0.25">
      <c r="A51" s="25" t="s">
        <v>38</v>
      </c>
      <c r="B51" s="14"/>
    </row>
    <row r="52" spans="1:4" ht="18" customHeight="1" x14ac:dyDescent="0.25"/>
    <row r="53" spans="1:4" ht="30" customHeight="1" x14ac:dyDescent="0.25">
      <c r="A53" s="62" t="s">
        <v>67</v>
      </c>
      <c r="B53" s="75"/>
      <c r="C53" s="24"/>
      <c r="D53" s="24"/>
    </row>
    <row r="54" spans="1:4" ht="18" customHeight="1" x14ac:dyDescent="0.25">
      <c r="A54" s="27" t="s">
        <v>39</v>
      </c>
      <c r="B54" s="12">
        <f>B44*314*365</f>
        <v>0</v>
      </c>
      <c r="C54" s="23"/>
      <c r="D54" s="23"/>
    </row>
    <row r="55" spans="1:4" ht="18" customHeight="1" x14ac:dyDescent="0.25">
      <c r="A55" s="27" t="s">
        <v>49</v>
      </c>
      <c r="B55" s="12">
        <f>B54*0.15</f>
        <v>0</v>
      </c>
      <c r="C55" s="23"/>
      <c r="D55" s="23"/>
    </row>
    <row r="56" spans="1:4" ht="18" customHeight="1" thickBot="1" x14ac:dyDescent="0.3">
      <c r="A56" s="28" t="s">
        <v>40</v>
      </c>
      <c r="B56" s="13">
        <f>SUM(B54:B55)</f>
        <v>0</v>
      </c>
      <c r="C56" s="23"/>
      <c r="D56" s="23"/>
    </row>
    <row r="57" spans="1:4" ht="30.75" thickTop="1" x14ac:dyDescent="0.25">
      <c r="A57" s="29" t="s">
        <v>50</v>
      </c>
      <c r="B57" s="36">
        <f>B56</f>
        <v>0</v>
      </c>
      <c r="C57" s="23"/>
      <c r="D57" s="23"/>
    </row>
    <row r="59" spans="1:4" ht="30" customHeight="1" x14ac:dyDescent="0.25">
      <c r="A59" s="62" t="s">
        <v>68</v>
      </c>
      <c r="B59" s="75"/>
      <c r="C59" s="1"/>
      <c r="D59" s="1"/>
    </row>
    <row r="60" spans="1:4" ht="18" customHeight="1" x14ac:dyDescent="0.25">
      <c r="A60" s="25" t="s">
        <v>39</v>
      </c>
      <c r="B60" s="37">
        <f>314*1460*B44</f>
        <v>0</v>
      </c>
    </row>
    <row r="61" spans="1:4" ht="18" customHeight="1" x14ac:dyDescent="0.25">
      <c r="A61" s="25" t="s">
        <v>49</v>
      </c>
      <c r="B61" s="34">
        <f>B60*0.15</f>
        <v>0</v>
      </c>
    </row>
    <row r="62" spans="1:4" ht="18" customHeight="1" thickBot="1" x14ac:dyDescent="0.3">
      <c r="A62" s="30" t="s">
        <v>41</v>
      </c>
      <c r="B62" s="35">
        <f>SUM(B60:B61)</f>
        <v>0</v>
      </c>
    </row>
    <row r="63" spans="1:4" ht="31.5" customHeight="1" thickTop="1" x14ac:dyDescent="0.25">
      <c r="A63" s="29" t="s">
        <v>58</v>
      </c>
      <c r="B63" s="38">
        <f>B62</f>
        <v>0</v>
      </c>
    </row>
    <row r="65" spans="1:4" ht="18" customHeight="1" x14ac:dyDescent="0.25">
      <c r="A65" s="76" t="s">
        <v>42</v>
      </c>
      <c r="B65" s="77"/>
      <c r="C65" s="21"/>
      <c r="D65" s="21"/>
    </row>
    <row r="66" spans="1:4" ht="18" customHeight="1" x14ac:dyDescent="0.25">
      <c r="A66" s="23"/>
    </row>
    <row r="67" spans="1:4" ht="18" customHeight="1" x14ac:dyDescent="0.25">
      <c r="A67" s="31" t="s">
        <v>51</v>
      </c>
      <c r="B67" s="11">
        <f>'Příloha č. 10'!F11</f>
        <v>0</v>
      </c>
    </row>
    <row r="68" spans="1:4" ht="18" customHeight="1" x14ac:dyDescent="0.25">
      <c r="A68" s="27" t="s">
        <v>31</v>
      </c>
      <c r="B68" s="11">
        <f>'Příloha č. 10'!B11</f>
        <v>0</v>
      </c>
    </row>
    <row r="69" spans="1:4" ht="18" customHeight="1" x14ac:dyDescent="0.25">
      <c r="A69" s="27" t="s">
        <v>32</v>
      </c>
      <c r="B69" s="11">
        <f>'Příloha č. 10'!D11</f>
        <v>0</v>
      </c>
    </row>
    <row r="70" spans="1:4" ht="18" customHeight="1" thickBot="1" x14ac:dyDescent="0.3">
      <c r="A70" s="28" t="s">
        <v>33</v>
      </c>
      <c r="B70" s="10">
        <f>B67*0.21</f>
        <v>0</v>
      </c>
    </row>
    <row r="71" spans="1:4" ht="18" customHeight="1" thickTop="1" x14ac:dyDescent="0.25">
      <c r="A71" s="44" t="s">
        <v>52</v>
      </c>
      <c r="B71" s="45">
        <f>B67+B70</f>
        <v>0</v>
      </c>
    </row>
    <row r="72" spans="1:4" ht="18" customHeight="1" x14ac:dyDescent="0.25">
      <c r="A72" s="23"/>
      <c r="B72" s="39"/>
    </row>
    <row r="73" spans="1:4" ht="18" customHeight="1" x14ac:dyDescent="0.25">
      <c r="A73" s="31" t="s">
        <v>43</v>
      </c>
      <c r="B73" s="11">
        <f>'Příloha č. 10'!F14-'Příloha č. 10'!F11</f>
        <v>0</v>
      </c>
    </row>
    <row r="74" spans="1:4" ht="18" customHeight="1" x14ac:dyDescent="0.25">
      <c r="A74" s="27" t="s">
        <v>31</v>
      </c>
      <c r="B74" s="11">
        <f>'Příloha č. 10'!B12</f>
        <v>0</v>
      </c>
    </row>
    <row r="75" spans="1:4" ht="18" customHeight="1" x14ac:dyDescent="0.25">
      <c r="A75" s="27" t="s">
        <v>32</v>
      </c>
      <c r="B75" s="11">
        <f>'Příloha č. 10'!D12</f>
        <v>0</v>
      </c>
    </row>
    <row r="76" spans="1:4" ht="18" customHeight="1" x14ac:dyDescent="0.25">
      <c r="A76" s="27" t="s">
        <v>33</v>
      </c>
      <c r="B76" s="11">
        <f>B73*0.21</f>
        <v>0</v>
      </c>
    </row>
    <row r="77" spans="1:4" ht="18" customHeight="1" x14ac:dyDescent="0.25">
      <c r="A77" s="31" t="s">
        <v>53</v>
      </c>
      <c r="B77" s="40">
        <f>B73+B76</f>
        <v>0</v>
      </c>
    </row>
    <row r="78" spans="1:4" ht="18" customHeight="1" x14ac:dyDescent="0.25">
      <c r="A78" s="31" t="s">
        <v>55</v>
      </c>
      <c r="B78" s="34">
        <f>B67+B73</f>
        <v>0</v>
      </c>
    </row>
    <row r="79" spans="1:4" ht="18" customHeight="1" x14ac:dyDescent="0.25">
      <c r="A79" s="31" t="s">
        <v>54</v>
      </c>
      <c r="B79" s="34">
        <f>B71+B77</f>
        <v>0</v>
      </c>
    </row>
    <row r="80" spans="1:4" ht="18" customHeight="1" x14ac:dyDescent="0.25">
      <c r="A80" s="23"/>
    </row>
    <row r="81" spans="1:4" ht="33" customHeight="1" x14ac:dyDescent="0.25">
      <c r="A81" s="78" t="s">
        <v>56</v>
      </c>
      <c r="B81" s="79"/>
      <c r="C81" s="32"/>
      <c r="D81" s="32"/>
    </row>
    <row r="82" spans="1:4" ht="18" customHeight="1" x14ac:dyDescent="0.25">
      <c r="A82" s="27" t="s">
        <v>44</v>
      </c>
      <c r="B82" s="37">
        <f>236*1460*B78</f>
        <v>0</v>
      </c>
    </row>
    <row r="83" spans="1:4" ht="18" customHeight="1" x14ac:dyDescent="0.25">
      <c r="A83" s="27" t="s">
        <v>57</v>
      </c>
      <c r="B83" s="11">
        <f>B82*0.21</f>
        <v>0</v>
      </c>
    </row>
    <row r="84" spans="1:4" ht="18" customHeight="1" x14ac:dyDescent="0.25">
      <c r="A84" s="27" t="s">
        <v>45</v>
      </c>
      <c r="B84" s="11">
        <f>SUM(B82:B83)</f>
        <v>0</v>
      </c>
    </row>
    <row r="85" spans="1:4" ht="39.75" customHeight="1" x14ac:dyDescent="0.25">
      <c r="A85" s="33" t="s">
        <v>69</v>
      </c>
      <c r="B85" s="37">
        <f>B84</f>
        <v>0</v>
      </c>
    </row>
    <row r="87" spans="1:4" ht="60" x14ac:dyDescent="0.25">
      <c r="A87" s="41" t="s">
        <v>59</v>
      </c>
      <c r="B87" s="42">
        <f>B60+B82</f>
        <v>0</v>
      </c>
    </row>
    <row r="89" spans="1:4" x14ac:dyDescent="0.25">
      <c r="A89" s="43" t="s">
        <v>64</v>
      </c>
    </row>
    <row r="91" spans="1:4" ht="66" customHeight="1" x14ac:dyDescent="0.25">
      <c r="A91" s="66" t="s">
        <v>65</v>
      </c>
      <c r="B91" s="66"/>
    </row>
    <row r="93" spans="1:4" x14ac:dyDescent="0.25">
      <c r="A93" t="s">
        <v>16</v>
      </c>
      <c r="B93" t="s">
        <v>61</v>
      </c>
    </row>
    <row r="96" spans="1:4" ht="30" x14ac:dyDescent="0.25">
      <c r="B96" s="22" t="s">
        <v>62</v>
      </c>
    </row>
    <row r="118" spans="1:2" x14ac:dyDescent="0.25">
      <c r="A118" s="43" t="s">
        <v>63</v>
      </c>
    </row>
    <row r="119" spans="1:2" ht="35.25" customHeight="1" x14ac:dyDescent="0.25">
      <c r="A119" s="66" t="s">
        <v>94</v>
      </c>
      <c r="B119" s="66"/>
    </row>
    <row r="120" spans="1:2" ht="46.5" customHeight="1" x14ac:dyDescent="0.25">
      <c r="A120" s="66" t="s">
        <v>66</v>
      </c>
      <c r="B120" s="66"/>
    </row>
  </sheetData>
  <mergeCells count="15">
    <mergeCell ref="A119:B119"/>
    <mergeCell ref="A120:B120"/>
    <mergeCell ref="A91:B91"/>
    <mergeCell ref="A1:B1"/>
    <mergeCell ref="A2:B2"/>
    <mergeCell ref="A4:B4"/>
    <mergeCell ref="A6:B6"/>
    <mergeCell ref="A27:B27"/>
    <mergeCell ref="A41:B41"/>
    <mergeCell ref="A53:B53"/>
    <mergeCell ref="A59:B59"/>
    <mergeCell ref="A65:B65"/>
    <mergeCell ref="A81:B81"/>
    <mergeCell ref="A39:D39"/>
    <mergeCell ref="A37:B37"/>
  </mergeCells>
  <printOptions horizontalCentered="1"/>
  <pageMargins left="0.31496062992125984" right="0.31496062992125984" top="0.19685039370078741" bottom="0.1968503937007874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Příloha č. 9</vt:lpstr>
      <vt:lpstr>Příloha č. 10</vt:lpstr>
      <vt:lpstr>Příloha č. 11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Přibyl</dc:creator>
  <cp:lastModifiedBy>Hanka</cp:lastModifiedBy>
  <cp:lastPrinted>2014-05-28T11:57:43Z</cp:lastPrinted>
  <dcterms:created xsi:type="dcterms:W3CDTF">2014-05-28T08:57:43Z</dcterms:created>
  <dcterms:modified xsi:type="dcterms:W3CDTF">2014-05-29T06:22:49Z</dcterms:modified>
</cp:coreProperties>
</file>